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09"/>
  <workbookPr filterPrivacy="1" codeName="ThisWorkbook" defaultThemeVersion="124226"/>
  <xr:revisionPtr revIDLastSave="0" documentId="13_ncr:1_{57F903CF-47C9-415D-9131-C614BBC8717F}" xr6:coauthVersionLast="47" xr6:coauthVersionMax="47" xr10:uidLastSave="{00000000-0000-0000-0000-000000000000}"/>
  <bookViews>
    <workbookView xWindow="15255" yWindow="2010" windowWidth="12975" windowHeight="13425" xr2:uid="{00000000-000D-0000-FFFF-FFFF00000000}"/>
  </bookViews>
  <sheets>
    <sheet name="DB" sheetId="4" r:id="rId1"/>
    <sheet name="DB wo Month" sheetId="6" r:id="rId2"/>
    <sheet name="PSW_Sheet" sheetId="2" state="veryHidden" r:id="rId3"/>
  </sheets>
  <definedNames>
    <definedName name="Cost" localSheetId="1">'DB wo Month'!$C$6</definedName>
    <definedName name="Cost">DB!$C$6</definedName>
    <definedName name="Depreciation" localSheetId="1">'DB wo Month'!$C$11</definedName>
    <definedName name="Depreciation">DB!$C$12</definedName>
    <definedName name="Life" localSheetId="1">'DB wo Month'!$C$8</definedName>
    <definedName name="Life">DB!$C$8</definedName>
    <definedName name="Month" localSheetId="1">'DB wo Month'!#REF!</definedName>
    <definedName name="Month">DB!$C$10</definedName>
    <definedName name="Period" localSheetId="1">'DB wo Month'!$C$9</definedName>
    <definedName name="Period">DB!$C$9</definedName>
    <definedName name="Rate" localSheetId="1">'DB wo Month'!$F$6</definedName>
    <definedName name="Rate">DB!$F$6</definedName>
    <definedName name="Salvage" localSheetId="1">'DB wo Month'!$C$7</definedName>
    <definedName name="Salvage">DB!$C$7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6" l="1"/>
  <c r="F10" i="6" s="1"/>
  <c r="F6" i="4"/>
  <c r="C11" i="6"/>
  <c r="E9" i="6" a="1"/>
  <c r="E9" i="6" s="1"/>
  <c r="G9" i="6"/>
  <c r="E9" i="4" a="1"/>
  <c r="E9" i="4" s="1"/>
  <c r="C12" i="4"/>
  <c r="F11" i="6" l="1"/>
  <c r="F12" i="6" s="1"/>
  <c r="F13" i="6" s="1"/>
  <c r="F14" i="6" s="1"/>
  <c r="F10" i="4"/>
  <c r="F11" i="4" s="1" a="1"/>
  <c r="F11" i="4" s="1"/>
  <c r="F12" i="4" s="1" a="1"/>
  <c r="F12" i="4" s="1"/>
  <c r="F13" i="4" s="1" a="1"/>
  <c r="F13" i="4" s="1"/>
  <c r="G9" i="4"/>
  <c r="G10" i="6" l="1"/>
  <c r="F14" i="4" a="1"/>
  <c r="F14" i="4" s="1"/>
  <c r="F15" i="4" s="1"/>
  <c r="G10" i="4"/>
  <c r="G11" i="4" s="1"/>
  <c r="G12" i="4" s="1"/>
  <c r="G13" i="4" s="1"/>
  <c r="G14" i="4" l="1"/>
  <c r="G15" i="4" l="1"/>
  <c r="G11" i="6"/>
  <c r="G12" i="6" s="1"/>
  <c r="G13" i="6" s="1"/>
  <c r="G14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<sst xmlns="http://schemas.openxmlformats.org/spreadsheetml/2006/main" count="23" uniqueCount="12">
  <si>
    <t>Cost</t>
  </si>
  <si>
    <t>Depreciation by year</t>
  </si>
  <si>
    <t>Year</t>
  </si>
  <si>
    <t>Depreciation</t>
  </si>
  <si>
    <t>Value</t>
  </si>
  <si>
    <t>Salvage</t>
  </si>
  <si>
    <t>Life</t>
  </si>
  <si>
    <t>Period</t>
  </si>
  <si>
    <r>
      <t>DB(</t>
    </r>
    <r>
      <rPr>
        <b/>
        <sz val="15"/>
        <color theme="3" tint="0.59999389629810485"/>
        <rFont val="Calibri"/>
        <family val="2"/>
        <scheme val="minor"/>
      </rPr>
      <t>cost, salvage, life, period, [month]</t>
    </r>
    <r>
      <rPr>
        <b/>
        <sz val="15"/>
        <color theme="3"/>
        <rFont val="Calibri"/>
        <family val="2"/>
        <scheme val="minor"/>
      </rPr>
      <t>)</t>
    </r>
  </si>
  <si>
    <t>Month</t>
  </si>
  <si>
    <t>Rate</t>
  </si>
  <si>
    <t>w/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</si>
</sst>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73" formatCode="0.000"/>
  </numFmts>
  <fonts count="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5"/>
      <color theme="3" tint="0.59999389629810485"/>
      <name val="Calibri"/>
      <family val="2"/>
      <scheme val="minor"/>
    </font>
    <font>
      <b/>
      <sz val="13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</borders>
  <cellStyleXfs count="6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3" borderId="3" applyNumberFormat="0" applyAlignment="0" applyProtection="0"/>
    <xf numFmtId="0" fontId="4" fillId="3" borderId="2" applyNumberFormat="0" applyAlignment="0" applyProtection="0"/>
    <xf numFmtId="0" fontId="6" fillId="0" borderId="4" applyNumberFormat="0" applyFill="0" applyAlignment="0" applyProtection="0"/>
  </cellStyleXfs>
  <cellXfs count="11">
    <xf numFmtId="0" fontId="0" fillId="0" borderId="0" xfId="0"/>
    <xf numFmtId="0" fontId="3" fillId="3" borderId="3" xfId="3"/>
    <xf numFmtId="0" fontId="3" fillId="3" borderId="3" xfId="3" applyAlignment="1">
      <alignment horizontal="center"/>
    </xf>
    <xf numFmtId="0" fontId="1" fillId="0" borderId="1" xfId="1"/>
    <xf numFmtId="1" fontId="2" fillId="2" borderId="2" xfId="2" applyNumberFormat="1"/>
    <xf numFmtId="15" fontId="3" fillId="3" borderId="3" xfId="3" applyNumberFormat="1"/>
    <xf numFmtId="6" fontId="2" fillId="2" borderId="2" xfId="2" applyNumberFormat="1"/>
    <xf numFmtId="6" fontId="4" fillId="3" borderId="2" xfId="4" applyNumberFormat="1"/>
    <xf numFmtId="6" fontId="4" fillId="3" borderId="2" xfId="4" applyNumberFormat="1" applyAlignment="1">
      <alignment horizontal="center"/>
    </xf>
    <xf numFmtId="173" fontId="4" fillId="3" borderId="2" xfId="4" applyNumberFormat="1" applyAlignment="1">
      <alignment horizontal="center"/>
    </xf>
    <xf numFmtId="0" fontId="6" fillId="0" borderId="4" xfId="5"/>
  </cellXfs>
  <cellStyles count="6">
    <cellStyle name="Calculation" xfId="4" builtinId="22"/>
    <cellStyle name="Heading 1" xfId="1" builtinId="16"/>
    <cellStyle name="Heading 2" xfId="5" builtinId="17"/>
    <cellStyle name="Input" xfId="2" builtinId="20"/>
    <cellStyle name="Normal" xfId="0" builtinId="0"/>
    <cellStyle name="Output" xfId="3" builtinId="21"/>
  </cellStyles>
  <dxfs count="0"/>
  <tableStyles count="0" defaultTableStyle="TableStyleMedium2" defaultPivotStyle="PivotStyleMedium9"/>
  <colors>
    <mruColors>
      <color rgb="FF4A7E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BB798-D114-4122-8CFD-DE0C82DD0A4D}">
  <dimension ref="B2:N15"/>
  <sheetViews>
    <sheetView showGridLines="0" tabSelected="1" zoomScaleNormal="100" workbookViewId="0">
      <selection activeCell="C12" sqref="C12"/>
    </sheetView>
  </sheetViews>
  <sheetFormatPr defaultRowHeight="15" x14ac:dyDescent="0.25"/>
  <cols>
    <col min="1" max="1" width="2.85546875" customWidth="1"/>
    <col min="2" max="3" width="19.7109375" customWidth="1"/>
    <col min="4" max="4" width="2.85546875" customWidth="1"/>
    <col min="5" max="7" width="12.5703125" customWidth="1"/>
    <col min="8" max="8" width="2.85546875" customWidth="1"/>
    <col min="9" max="10" width="9.28515625" bestFit="1" customWidth="1"/>
    <col min="11" max="11" width="2.85546875" customWidth="1"/>
    <col min="12" max="13" width="10.85546875" customWidth="1"/>
    <col min="14" max="14" width="49.5703125" bestFit="1" customWidth="1"/>
  </cols>
  <sheetData>
    <row r="2" spans="2:14" ht="20.25" thickBot="1" x14ac:dyDescent="0.35">
      <c r="B2" s="3" t="s">
        <v>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ht="15.75" thickTop="1" x14ac:dyDescent="0.25"/>
    <row r="4" spans="2:14" ht="18" thickBot="1" x14ac:dyDescent="0.35">
      <c r="B4" s="10" t="s">
        <v>11</v>
      </c>
    </row>
    <row r="5" spans="2:14" ht="15.75" thickTop="1" x14ac:dyDescent="0.25"/>
    <row r="6" spans="2:14" x14ac:dyDescent="0.25">
      <c r="B6" s="1" t="s">
        <v>0</v>
      </c>
      <c r="C6" s="6">
        <v>20000</v>
      </c>
      <c r="E6" s="2" t="s">
        <v>10</v>
      </c>
      <c r="F6" s="9">
        <f>ROUND(1-((Salvage/Cost)^(1/Life)),3)</f>
        <v>0.27500000000000002</v>
      </c>
    </row>
    <row r="7" spans="2:14" x14ac:dyDescent="0.25">
      <c r="B7" s="1" t="s">
        <v>5</v>
      </c>
      <c r="C7" s="6">
        <v>4000</v>
      </c>
    </row>
    <row r="8" spans="2:14" x14ac:dyDescent="0.25">
      <c r="B8" s="1" t="s">
        <v>6</v>
      </c>
      <c r="C8" s="4">
        <v>5</v>
      </c>
      <c r="E8" s="2" t="s">
        <v>2</v>
      </c>
      <c r="F8" s="2" t="s">
        <v>3</v>
      </c>
      <c r="G8" s="2" t="s">
        <v>4</v>
      </c>
    </row>
    <row r="9" spans="2:14" x14ac:dyDescent="0.25">
      <c r="B9" s="1" t="s">
        <v>7</v>
      </c>
      <c r="C9" s="4">
        <v>2</v>
      </c>
      <c r="E9" s="2" cm="1">
        <f t="array" ref="E9:E15">_xlfn.SEQUENCE(Life+2,1,0)</f>
        <v>0</v>
      </c>
      <c r="F9" s="8"/>
      <c r="G9" s="8">
        <f>Cost-F9</f>
        <v>20000</v>
      </c>
    </row>
    <row r="10" spans="2:14" x14ac:dyDescent="0.25">
      <c r="B10" s="1" t="s">
        <v>9</v>
      </c>
      <c r="C10" s="4">
        <v>7</v>
      </c>
      <c r="E10" s="2">
        <v>1</v>
      </c>
      <c r="F10" s="8">
        <f>Cost*Rate*Month/12</f>
        <v>3208.3333333333335</v>
      </c>
      <c r="G10" s="8">
        <f>G9-F10</f>
        <v>16791.666666666668</v>
      </c>
    </row>
    <row r="11" spans="2:14" x14ac:dyDescent="0.25">
      <c r="E11" s="2">
        <v>2</v>
      </c>
      <c r="F11" s="8" cm="1">
        <f t="array" ref="F11">(Cost-SUM($F$9:F10))*Rate</f>
        <v>4617.7083333333339</v>
      </c>
      <c r="G11" s="8">
        <f t="shared" ref="G11:G14" si="0">G10-F11</f>
        <v>12173.958333333334</v>
      </c>
    </row>
    <row r="12" spans="2:14" x14ac:dyDescent="0.25">
      <c r="B12" s="5" t="s">
        <v>1</v>
      </c>
      <c r="C12" s="7">
        <f>DB(Cost,Salvage,Life,Period,Month)</f>
        <v>4617.7083333333339</v>
      </c>
      <c r="E12" s="2">
        <v>3</v>
      </c>
      <c r="F12" s="8" cm="1">
        <f t="array" ref="F12">(Cost-SUM($F$9:F11))*Rate</f>
        <v>3347.8385416666665</v>
      </c>
      <c r="G12" s="8">
        <f t="shared" si="0"/>
        <v>8826.1197916666679</v>
      </c>
    </row>
    <row r="13" spans="2:14" x14ac:dyDescent="0.25">
      <c r="E13" s="2">
        <v>4</v>
      </c>
      <c r="F13" s="8" cm="1">
        <f t="array" ref="F13">(Cost-SUM($F$9:F12))*Rate</f>
        <v>2427.1829427083335</v>
      </c>
      <c r="G13" s="8">
        <f t="shared" si="0"/>
        <v>6398.9368489583339</v>
      </c>
    </row>
    <row r="14" spans="2:14" x14ac:dyDescent="0.25">
      <c r="E14" s="2">
        <v>5</v>
      </c>
      <c r="F14" s="8" cm="1">
        <f t="array" ref="F14">(Cost-SUM($F$9:F13))*Rate</f>
        <v>1759.7076334635415</v>
      </c>
      <c r="G14" s="8">
        <f t="shared" si="0"/>
        <v>4639.2292154947927</v>
      </c>
    </row>
    <row r="15" spans="2:14" x14ac:dyDescent="0.25">
      <c r="E15" s="2">
        <v>6</v>
      </c>
      <c r="F15" s="8">
        <f>((Cost-SUM($F$9:F14))*Rate*(12-Month))/12</f>
        <v>531.57834760877813</v>
      </c>
      <c r="G15" s="8">
        <f t="shared" ref="G15" si="1">G14-F15</f>
        <v>4107.6508678860146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144E9-DCC5-4F46-A4A6-20977E456BF7}">
  <dimension ref="B2:N14"/>
  <sheetViews>
    <sheetView showGridLines="0" zoomScaleNormal="100" workbookViewId="0">
      <selection activeCell="C11" sqref="C11"/>
    </sheetView>
  </sheetViews>
  <sheetFormatPr defaultRowHeight="15" x14ac:dyDescent="0.25"/>
  <cols>
    <col min="1" max="1" width="2.85546875" customWidth="1"/>
    <col min="2" max="3" width="19.7109375" customWidth="1"/>
    <col min="4" max="4" width="2.85546875" customWidth="1"/>
    <col min="5" max="7" width="12.5703125" customWidth="1"/>
    <col min="8" max="8" width="2.85546875" customWidth="1"/>
    <col min="9" max="10" width="9.28515625" bestFit="1" customWidth="1"/>
    <col min="11" max="11" width="2.85546875" customWidth="1"/>
    <col min="12" max="13" width="10.85546875" customWidth="1"/>
    <col min="14" max="14" width="49.5703125" bestFit="1" customWidth="1"/>
  </cols>
  <sheetData>
    <row r="2" spans="2:14" ht="20.25" thickBot="1" x14ac:dyDescent="0.35">
      <c r="B2" s="3" t="s">
        <v>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ht="15.75" thickTop="1" x14ac:dyDescent="0.25"/>
    <row r="4" spans="2:14" ht="18" thickBot="1" x14ac:dyDescent="0.35">
      <c r="B4" s="10" t="s">
        <v>11</v>
      </c>
    </row>
    <row r="5" spans="2:14" ht="15.75" thickTop="1" x14ac:dyDescent="0.25"/>
    <row r="6" spans="2:14" x14ac:dyDescent="0.25">
      <c r="B6" s="1" t="s">
        <v>0</v>
      </c>
      <c r="C6" s="6">
        <v>20000</v>
      </c>
      <c r="E6" s="2" t="s">
        <v>10</v>
      </c>
      <c r="F6" s="9">
        <f>ROUND(1-((Salvage/Cost)^(1/Life)),3)</f>
        <v>0.27500000000000002</v>
      </c>
    </row>
    <row r="7" spans="2:14" x14ac:dyDescent="0.25">
      <c r="B7" s="1" t="s">
        <v>5</v>
      </c>
      <c r="C7" s="6">
        <v>4000</v>
      </c>
    </row>
    <row r="8" spans="2:14" x14ac:dyDescent="0.25">
      <c r="B8" s="1" t="s">
        <v>6</v>
      </c>
      <c r="C8" s="4">
        <v>5</v>
      </c>
      <c r="E8" s="2" t="s">
        <v>2</v>
      </c>
      <c r="F8" s="2" t="s">
        <v>3</v>
      </c>
      <c r="G8" s="2" t="s">
        <v>4</v>
      </c>
    </row>
    <row r="9" spans="2:14" x14ac:dyDescent="0.25">
      <c r="B9" s="1" t="s">
        <v>7</v>
      </c>
      <c r="C9" s="4">
        <v>2</v>
      </c>
      <c r="E9" s="2" cm="1">
        <f t="array" ref="E9:E14">_xlfn.SEQUENCE(Life+1,1,0)</f>
        <v>0</v>
      </c>
      <c r="F9" s="8"/>
      <c r="G9" s="8">
        <f>Cost-F9</f>
        <v>20000</v>
      </c>
    </row>
    <row r="10" spans="2:14" x14ac:dyDescent="0.25">
      <c r="E10" s="2">
        <v>1</v>
      </c>
      <c r="F10" s="8">
        <f>Cost*Rate</f>
        <v>5500</v>
      </c>
      <c r="G10" s="8">
        <f>G9-F10</f>
        <v>14500</v>
      </c>
    </row>
    <row r="11" spans="2:14" x14ac:dyDescent="0.25">
      <c r="B11" s="5" t="s">
        <v>1</v>
      </c>
      <c r="C11" s="7">
        <f>DB(Cost,Salvage,Life,Period)</f>
        <v>3987.5000000000005</v>
      </c>
      <c r="E11" s="2">
        <v>2</v>
      </c>
      <c r="F11" s="8">
        <f>(Cost-SUM($F$9:F10))*Rate</f>
        <v>3987.5000000000005</v>
      </c>
      <c r="G11" s="8">
        <f t="shared" ref="G11:G14" si="0">G10-F11</f>
        <v>10512.5</v>
      </c>
    </row>
    <row r="12" spans="2:14" x14ac:dyDescent="0.25">
      <c r="E12" s="2">
        <v>3</v>
      </c>
      <c r="F12" s="8">
        <f>(Cost-SUM($F$9:F11))*Rate</f>
        <v>2890.9375000000005</v>
      </c>
      <c r="G12" s="8">
        <f t="shared" si="0"/>
        <v>7621.5625</v>
      </c>
    </row>
    <row r="13" spans="2:14" x14ac:dyDescent="0.25">
      <c r="E13" s="2">
        <v>4</v>
      </c>
      <c r="F13" s="8">
        <f>(Cost-SUM($F$9:F12))*Rate</f>
        <v>2095.9296875</v>
      </c>
      <c r="G13" s="8">
        <f t="shared" si="0"/>
        <v>5525.6328125</v>
      </c>
    </row>
    <row r="14" spans="2:14" x14ac:dyDescent="0.25">
      <c r="E14" s="2">
        <v>5</v>
      </c>
      <c r="F14" s="8">
        <f>(Cost-SUM($F$9:F13))*Rate</f>
        <v>1519.5490234375002</v>
      </c>
      <c r="G14" s="8">
        <f t="shared" si="0"/>
        <v>4006.0837890624998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76235-67D6-4455-9DA8-399BC63BAE3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DB</vt:lpstr>
      <vt:lpstr>DB wo Month</vt:lpstr>
      <vt:lpstr>'DB wo Month'!Cost</vt:lpstr>
      <vt:lpstr>Cost</vt:lpstr>
      <vt:lpstr>'DB wo Month'!Depreciation</vt:lpstr>
      <vt:lpstr>Depreciation</vt:lpstr>
      <vt:lpstr>'DB wo Month'!Life</vt:lpstr>
      <vt:lpstr>Life</vt:lpstr>
      <vt:lpstr>Month</vt:lpstr>
      <vt:lpstr>'DB wo Month'!Period</vt:lpstr>
      <vt:lpstr>Period</vt:lpstr>
      <vt:lpstr>'DB wo Month'!Rate</vt:lpstr>
      <vt:lpstr>Rate</vt:lpstr>
      <vt:lpstr>'DB wo Month'!Salvage</vt:lpstr>
      <vt:lpstr>Salvage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2021-12-22T13:07:45Z</dcterms:modified>
</cp:coreProperties>
</file>